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20" windowHeight="82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<sst xmlns="http://schemas.openxmlformats.org/spreadsheetml/2006/main" count="97" uniqueCount="69">
  <si>
    <t>Födelseår</t>
  </si>
  <si>
    <t>Löptid</t>
  </si>
  <si>
    <t>År diff</t>
  </si>
  <si>
    <t>Tidsavdrag i sekunder</t>
  </si>
  <si>
    <t>heltal</t>
  </si>
  <si>
    <t>heltal i sekunder</t>
  </si>
  <si>
    <t>sekunder i sekunder</t>
  </si>
  <si>
    <t>Totlat i sekunder</t>
  </si>
  <si>
    <t>Totalt i sekunder</t>
  </si>
  <si>
    <t>sek</t>
  </si>
  <si>
    <t>Lag</t>
  </si>
  <si>
    <t>Lars</t>
  </si>
  <si>
    <t>Förnamn</t>
  </si>
  <si>
    <t>Efternamn</t>
  </si>
  <si>
    <t>Johan</t>
  </si>
  <si>
    <t>Näsman</t>
  </si>
  <si>
    <t>Ulf</t>
  </si>
  <si>
    <t>Alenius</t>
  </si>
  <si>
    <t>Berg</t>
  </si>
  <si>
    <t>Lars-Eric</t>
  </si>
  <si>
    <t>Dahlstedt</t>
  </si>
  <si>
    <t>Peter</t>
  </si>
  <si>
    <t>Ekberg</t>
  </si>
  <si>
    <t>Acke</t>
  </si>
  <si>
    <t>Kretz</t>
  </si>
  <si>
    <t>Anders</t>
  </si>
  <si>
    <t>Lundin</t>
  </si>
  <si>
    <t>Arne</t>
  </si>
  <si>
    <t>Svensson</t>
  </si>
  <si>
    <t>Bengt</t>
  </si>
  <si>
    <t>Wiberg</t>
  </si>
  <si>
    <t>Björn</t>
  </si>
  <si>
    <t>Lennart</t>
  </si>
  <si>
    <t>Brattgård</t>
  </si>
  <si>
    <t>Ulric</t>
  </si>
  <si>
    <t>Carlsson</t>
  </si>
  <si>
    <t>Sven-Åke</t>
  </si>
  <si>
    <t>Emanuelsson</t>
  </si>
  <si>
    <t>Matz</t>
  </si>
  <si>
    <t>Jungå</t>
  </si>
  <si>
    <t>Kihlblom</t>
  </si>
  <si>
    <t>Rolf</t>
  </si>
  <si>
    <t>Lilja</t>
  </si>
  <si>
    <t>Spik</t>
  </si>
  <si>
    <t>Jan</t>
  </si>
  <si>
    <t>Söderberg</t>
  </si>
  <si>
    <t>Jonas</t>
  </si>
  <si>
    <t>Giding</t>
  </si>
  <si>
    <t>Håkan</t>
  </si>
  <si>
    <t>Ihrfors</t>
  </si>
  <si>
    <t>Gästlöpare</t>
  </si>
  <si>
    <t>A-Laget</t>
  </si>
  <si>
    <t>B-Laget</t>
  </si>
  <si>
    <t>B-laget</t>
  </si>
  <si>
    <t>Lööv</t>
  </si>
  <si>
    <t>Jari</t>
  </si>
  <si>
    <t>Sevilä</t>
  </si>
  <si>
    <t>Nisse</t>
  </si>
  <si>
    <t>Holmström</t>
  </si>
  <si>
    <t>Tistad</t>
  </si>
  <si>
    <t>Per</t>
  </si>
  <si>
    <t>Bertil</t>
  </si>
  <si>
    <t>Ljungemyr</t>
  </si>
  <si>
    <t>Kenneth</t>
  </si>
  <si>
    <t>Starkenberg</t>
  </si>
  <si>
    <t>Magnus</t>
  </si>
  <si>
    <t>A-laget</t>
  </si>
  <si>
    <t>Placering</t>
  </si>
  <si>
    <r>
      <t>Sluttid</t>
    </r>
    <r>
      <rPr>
        <b/>
        <sz val="10"/>
        <rFont val="Arial"/>
        <family val="2"/>
      </rPr>
      <t xml:space="preserve">         min      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</si>
</sst>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bestFit="1" customWidth="1"/>
    <col min="2" max="2" width="9.7109375" style="0" customWidth="1"/>
    <col min="3" max="3" width="14.421875" style="0" customWidth="1"/>
    <col min="4" max="5" width="10.00390625" style="0" bestFit="1" customWidth="1"/>
    <col min="6" max="6" width="7.8515625" style="0" customWidth="1"/>
    <col min="7" max="7" width="6.8515625" style="0" customWidth="1"/>
    <col min="8" max="8" width="10.140625" style="0" customWidth="1"/>
    <col min="9" max="9" width="12.00390625" style="0" customWidth="1"/>
    <col min="10" max="10" width="9.28125" style="0" bestFit="1" customWidth="1"/>
    <col min="11" max="11" width="6.421875" style="2" bestFit="1" customWidth="1"/>
    <col min="12" max="12" width="11.28125" style="0" customWidth="1"/>
    <col min="13" max="13" width="11.57421875" style="0" customWidth="1"/>
    <col min="14" max="14" width="12.00390625" style="0" bestFit="1" customWidth="1"/>
    <col min="15" max="15" width="7.57421875" style="0" customWidth="1"/>
    <col min="16" max="16" width="4.00390625" style="0" bestFit="1" customWidth="1"/>
  </cols>
  <sheetData>
    <row r="1" spans="1:16" s="4" customFormat="1" ht="38.25">
      <c r="A1" s="4" t="s">
        <v>67</v>
      </c>
      <c r="B1" s="4" t="s">
        <v>12</v>
      </c>
      <c r="C1" s="4" t="s">
        <v>13</v>
      </c>
      <c r="D1" s="4" t="s">
        <v>10</v>
      </c>
      <c r="E1" s="4" t="s">
        <v>0</v>
      </c>
      <c r="F1" s="4" t="s">
        <v>1</v>
      </c>
      <c r="G1" s="4" t="s">
        <v>4</v>
      </c>
      <c r="H1" s="5" t="s">
        <v>5</v>
      </c>
      <c r="I1" s="5" t="s">
        <v>6</v>
      </c>
      <c r="J1" s="5" t="s">
        <v>7</v>
      </c>
      <c r="K1" s="6" t="s">
        <v>2</v>
      </c>
      <c r="L1" s="5" t="s">
        <v>3</v>
      </c>
      <c r="M1" s="5" t="s">
        <v>8</v>
      </c>
      <c r="N1" s="5" t="s">
        <v>4</v>
      </c>
      <c r="O1" s="3" t="s">
        <v>68</v>
      </c>
      <c r="P1" s="5" t="s">
        <v>9</v>
      </c>
    </row>
    <row r="2" spans="1:16" ht="12.75">
      <c r="A2">
        <v>1</v>
      </c>
      <c r="B2" t="s">
        <v>36</v>
      </c>
      <c r="C2" t="s">
        <v>37</v>
      </c>
      <c r="D2" t="s">
        <v>66</v>
      </c>
      <c r="E2">
        <v>1957</v>
      </c>
      <c r="F2">
        <v>18.23</v>
      </c>
      <c r="G2" s="1">
        <f>INT(F2)</f>
        <v>18</v>
      </c>
      <c r="H2" s="1">
        <f>SUM(G2*60)</f>
        <v>1080</v>
      </c>
      <c r="I2" s="1">
        <f>SUM(F2-G2)*100</f>
        <v>23.000000000000043</v>
      </c>
      <c r="J2" s="1">
        <f>SUM(H2:I2)</f>
        <v>1103</v>
      </c>
      <c r="K2" s="2">
        <f aca="true" t="shared" si="0" ref="K2:K13">SUM($E$25-E2)</f>
        <v>4</v>
      </c>
      <c r="L2">
        <f>SUM(K2*15)</f>
        <v>60</v>
      </c>
      <c r="M2" s="1">
        <f>SUM(J2-L2)</f>
        <v>1043</v>
      </c>
      <c r="N2">
        <f>SUM(M2/60)</f>
        <v>17.383333333333333</v>
      </c>
      <c r="O2">
        <f>ROUNDDOWN(N2,0)</f>
        <v>17</v>
      </c>
      <c r="P2" s="2">
        <f>SUM(N2-O2)*60</f>
        <v>22.99999999999997</v>
      </c>
    </row>
    <row r="3" spans="1:16" ht="12.75">
      <c r="A3">
        <v>2</v>
      </c>
      <c r="B3" t="s">
        <v>61</v>
      </c>
      <c r="C3" t="s">
        <v>62</v>
      </c>
      <c r="D3" t="s">
        <v>51</v>
      </c>
      <c r="E3">
        <v>1936</v>
      </c>
      <c r="F3">
        <v>23.51</v>
      </c>
      <c r="G3" s="1">
        <f aca="true" t="shared" si="1" ref="G3:G30">INT(F3)</f>
        <v>23</v>
      </c>
      <c r="H3" s="1">
        <f aca="true" t="shared" si="2" ref="H3:H30">SUM(G3*60)</f>
        <v>1380</v>
      </c>
      <c r="I3" s="1">
        <f aca="true" t="shared" si="3" ref="I3:I30">SUM(F3-G3)*100</f>
        <v>51.000000000000156</v>
      </c>
      <c r="J3" s="1">
        <f aca="true" t="shared" si="4" ref="J3:J30">SUM(H3:I3)</f>
        <v>1431.0000000000002</v>
      </c>
      <c r="K3" s="2">
        <f t="shared" si="0"/>
        <v>25</v>
      </c>
      <c r="L3">
        <f aca="true" t="shared" si="5" ref="L3:L30">SUM(K3*15)</f>
        <v>375</v>
      </c>
      <c r="M3" s="1">
        <f aca="true" t="shared" si="6" ref="M3:M30">SUM(J3-L3)</f>
        <v>1056.0000000000002</v>
      </c>
      <c r="N3">
        <f aca="true" t="shared" si="7" ref="N3:N30">SUM(M3/60)</f>
        <v>17.600000000000005</v>
      </c>
      <c r="O3">
        <f aca="true" t="shared" si="8" ref="O3:O30">ROUNDDOWN(N3,0)</f>
        <v>17</v>
      </c>
      <c r="P3" s="2">
        <f aca="true" t="shared" si="9" ref="P3:P30">SUM(N3-O3)*60</f>
        <v>36.0000000000003</v>
      </c>
    </row>
    <row r="4" spans="1:16" ht="12.75">
      <c r="A4">
        <v>3</v>
      </c>
      <c r="B4" t="s">
        <v>19</v>
      </c>
      <c r="C4" t="s">
        <v>20</v>
      </c>
      <c r="D4" t="s">
        <v>51</v>
      </c>
      <c r="E4">
        <v>1937</v>
      </c>
      <c r="F4">
        <v>24.04</v>
      </c>
      <c r="G4" s="1">
        <f t="shared" si="1"/>
        <v>24</v>
      </c>
      <c r="H4" s="1">
        <f t="shared" si="2"/>
        <v>1440</v>
      </c>
      <c r="I4" s="1">
        <f t="shared" si="3"/>
        <v>3.9999999999999147</v>
      </c>
      <c r="J4" s="1">
        <f t="shared" si="4"/>
        <v>1444</v>
      </c>
      <c r="K4" s="2">
        <f t="shared" si="0"/>
        <v>24</v>
      </c>
      <c r="L4">
        <f>SUM(K4*15)</f>
        <v>360</v>
      </c>
      <c r="M4" s="1">
        <f t="shared" si="6"/>
        <v>1084</v>
      </c>
      <c r="N4">
        <f t="shared" si="7"/>
        <v>18.066666666666666</v>
      </c>
      <c r="O4">
        <f t="shared" si="8"/>
        <v>18</v>
      </c>
      <c r="P4" s="2">
        <f t="shared" si="9"/>
        <v>3.999999999999986</v>
      </c>
    </row>
    <row r="5" spans="1:16" ht="12.75">
      <c r="A5">
        <v>4</v>
      </c>
      <c r="B5" t="s">
        <v>16</v>
      </c>
      <c r="C5" t="s">
        <v>17</v>
      </c>
      <c r="D5" t="s">
        <v>51</v>
      </c>
      <c r="E5">
        <v>1941</v>
      </c>
      <c r="F5" s="1">
        <v>26.27</v>
      </c>
      <c r="G5" s="1">
        <f>INT(F5)</f>
        <v>26</v>
      </c>
      <c r="H5" s="1">
        <f>SUM(G5*60)</f>
        <v>1560</v>
      </c>
      <c r="I5" s="1">
        <f>SUM(F5-G5)*100</f>
        <v>26.999999999999957</v>
      </c>
      <c r="J5" s="1">
        <f>SUM(H5:I5)</f>
        <v>1587</v>
      </c>
      <c r="K5" s="2">
        <f t="shared" si="0"/>
        <v>20</v>
      </c>
      <c r="L5">
        <f>SUM(K5*15)</f>
        <v>300</v>
      </c>
      <c r="M5" s="1">
        <f>SUM(J5-L5)</f>
        <v>1287</v>
      </c>
      <c r="N5">
        <f t="shared" si="7"/>
        <v>21.45</v>
      </c>
      <c r="O5">
        <f t="shared" si="8"/>
        <v>21</v>
      </c>
      <c r="P5" s="2">
        <f>SUM(N5-O5)*60</f>
        <v>26.999999999999957</v>
      </c>
    </row>
    <row r="6" spans="1:16" ht="12.75">
      <c r="A6">
        <v>5</v>
      </c>
      <c r="B6" t="s">
        <v>23</v>
      </c>
      <c r="C6" t="s">
        <v>24</v>
      </c>
      <c r="D6" t="s">
        <v>51</v>
      </c>
      <c r="E6">
        <v>1934</v>
      </c>
      <c r="F6">
        <v>32.5</v>
      </c>
      <c r="G6" s="1">
        <f t="shared" si="1"/>
        <v>32</v>
      </c>
      <c r="H6" s="1">
        <f t="shared" si="2"/>
        <v>1920</v>
      </c>
      <c r="I6" s="1">
        <f t="shared" si="3"/>
        <v>50</v>
      </c>
      <c r="J6" s="1">
        <f t="shared" si="4"/>
        <v>1970</v>
      </c>
      <c r="K6" s="2">
        <f t="shared" si="0"/>
        <v>27</v>
      </c>
      <c r="L6">
        <f>SUM(K6*15)</f>
        <v>405</v>
      </c>
      <c r="M6" s="1">
        <f t="shared" si="6"/>
        <v>1565</v>
      </c>
      <c r="N6">
        <f t="shared" si="7"/>
        <v>26.083333333333332</v>
      </c>
      <c r="O6">
        <f t="shared" si="8"/>
        <v>26</v>
      </c>
      <c r="P6" s="2">
        <f t="shared" si="9"/>
        <v>4.999999999999929</v>
      </c>
    </row>
    <row r="7" spans="1:16" ht="12.75">
      <c r="A7">
        <v>6</v>
      </c>
      <c r="B7" t="s">
        <v>21</v>
      </c>
      <c r="C7" t="s">
        <v>22</v>
      </c>
      <c r="D7" t="s">
        <v>51</v>
      </c>
      <c r="E7">
        <v>1955</v>
      </c>
      <c r="F7">
        <v>27.46</v>
      </c>
      <c r="G7" s="1">
        <f t="shared" si="1"/>
        <v>27</v>
      </c>
      <c r="H7" s="1">
        <f t="shared" si="2"/>
        <v>1620</v>
      </c>
      <c r="I7" s="1">
        <f t="shared" si="3"/>
        <v>46.000000000000085</v>
      </c>
      <c r="J7" s="1">
        <f t="shared" si="4"/>
        <v>1666</v>
      </c>
      <c r="K7" s="2">
        <f t="shared" si="0"/>
        <v>6</v>
      </c>
      <c r="L7">
        <f t="shared" si="5"/>
        <v>90</v>
      </c>
      <c r="M7" s="1">
        <f t="shared" si="6"/>
        <v>1576</v>
      </c>
      <c r="N7">
        <f t="shared" si="7"/>
        <v>26.266666666666666</v>
      </c>
      <c r="O7">
        <f t="shared" si="8"/>
        <v>26</v>
      </c>
      <c r="P7" s="2">
        <f t="shared" si="9"/>
        <v>15.999999999999943</v>
      </c>
    </row>
    <row r="8" spans="1:16" ht="12.75">
      <c r="A8">
        <v>7</v>
      </c>
      <c r="B8" t="s">
        <v>25</v>
      </c>
      <c r="C8" t="s">
        <v>26</v>
      </c>
      <c r="D8" t="s">
        <v>51</v>
      </c>
      <c r="E8">
        <v>1943</v>
      </c>
      <c r="F8">
        <v>31.2</v>
      </c>
      <c r="G8" s="1">
        <f t="shared" si="1"/>
        <v>31</v>
      </c>
      <c r="H8" s="1">
        <f t="shared" si="2"/>
        <v>1860</v>
      </c>
      <c r="I8" s="1">
        <f t="shared" si="3"/>
        <v>19.99999999999993</v>
      </c>
      <c r="J8" s="1">
        <f t="shared" si="4"/>
        <v>1880</v>
      </c>
      <c r="K8" s="2">
        <f t="shared" si="0"/>
        <v>18</v>
      </c>
      <c r="L8">
        <f t="shared" si="5"/>
        <v>270</v>
      </c>
      <c r="M8" s="1">
        <f t="shared" si="6"/>
        <v>1610</v>
      </c>
      <c r="N8">
        <f t="shared" si="7"/>
        <v>26.833333333333332</v>
      </c>
      <c r="O8">
        <f t="shared" si="8"/>
        <v>26</v>
      </c>
      <c r="P8" s="2">
        <f t="shared" si="9"/>
        <v>49.99999999999993</v>
      </c>
    </row>
    <row r="9" spans="1:16" ht="12.75">
      <c r="A9">
        <v>8</v>
      </c>
      <c r="B9" t="s">
        <v>16</v>
      </c>
      <c r="C9" t="s">
        <v>40</v>
      </c>
      <c r="D9" t="s">
        <v>51</v>
      </c>
      <c r="E9">
        <v>1937</v>
      </c>
      <c r="F9">
        <v>34.21</v>
      </c>
      <c r="G9" s="1">
        <f t="shared" si="1"/>
        <v>34</v>
      </c>
      <c r="H9" s="1">
        <f t="shared" si="2"/>
        <v>2040</v>
      </c>
      <c r="I9" s="1">
        <f t="shared" si="3"/>
        <v>21.000000000000085</v>
      </c>
      <c r="J9" s="1">
        <f t="shared" si="4"/>
        <v>2061</v>
      </c>
      <c r="K9" s="2">
        <f t="shared" si="0"/>
        <v>24</v>
      </c>
      <c r="L9">
        <f t="shared" si="5"/>
        <v>360</v>
      </c>
      <c r="M9" s="1">
        <f t="shared" si="6"/>
        <v>1701</v>
      </c>
      <c r="N9">
        <f t="shared" si="7"/>
        <v>28.35</v>
      </c>
      <c r="O9">
        <f t="shared" si="8"/>
        <v>28</v>
      </c>
      <c r="P9" s="2">
        <f t="shared" si="9"/>
        <v>21.000000000000085</v>
      </c>
    </row>
    <row r="10" spans="1:16" ht="12.75">
      <c r="A10">
        <v>9</v>
      </c>
      <c r="B10" t="s">
        <v>31</v>
      </c>
      <c r="C10" t="s">
        <v>30</v>
      </c>
      <c r="D10" t="s">
        <v>51</v>
      </c>
      <c r="E10">
        <v>1962</v>
      </c>
      <c r="F10">
        <v>29.08</v>
      </c>
      <c r="G10" s="1">
        <f t="shared" si="1"/>
        <v>29</v>
      </c>
      <c r="H10" s="1">
        <f t="shared" si="2"/>
        <v>1740</v>
      </c>
      <c r="I10" s="1">
        <f t="shared" si="3"/>
        <v>7.9999999999998295</v>
      </c>
      <c r="J10" s="1">
        <f t="shared" si="4"/>
        <v>1747.9999999999998</v>
      </c>
      <c r="K10" s="2">
        <f t="shared" si="0"/>
        <v>-1</v>
      </c>
      <c r="L10">
        <f t="shared" si="5"/>
        <v>-15</v>
      </c>
      <c r="M10" s="1">
        <f t="shared" si="6"/>
        <v>1762.9999999999998</v>
      </c>
      <c r="N10">
        <f t="shared" si="7"/>
        <v>29.38333333333333</v>
      </c>
      <c r="O10">
        <f t="shared" si="8"/>
        <v>29</v>
      </c>
      <c r="P10" s="2">
        <f t="shared" si="9"/>
        <v>22.99999999999976</v>
      </c>
    </row>
    <row r="11" spans="1:16" ht="12.75">
      <c r="A11">
        <v>10</v>
      </c>
      <c r="B11" t="s">
        <v>27</v>
      </c>
      <c r="C11" t="s">
        <v>28</v>
      </c>
      <c r="D11" t="s">
        <v>51</v>
      </c>
      <c r="E11">
        <v>1934</v>
      </c>
      <c r="F11">
        <v>36.59</v>
      </c>
      <c r="G11" s="1">
        <f t="shared" si="1"/>
        <v>36</v>
      </c>
      <c r="H11" s="1">
        <f t="shared" si="2"/>
        <v>2160</v>
      </c>
      <c r="I11" s="1">
        <f t="shared" si="3"/>
        <v>59.00000000000034</v>
      </c>
      <c r="J11" s="1">
        <f t="shared" si="4"/>
        <v>2219.0000000000005</v>
      </c>
      <c r="K11" s="2">
        <f t="shared" si="0"/>
        <v>27</v>
      </c>
      <c r="L11">
        <f t="shared" si="5"/>
        <v>405</v>
      </c>
      <c r="M11" s="1">
        <f t="shared" si="6"/>
        <v>1814.0000000000005</v>
      </c>
      <c r="N11">
        <f t="shared" si="7"/>
        <v>30.23333333333334</v>
      </c>
      <c r="O11">
        <f t="shared" si="8"/>
        <v>30</v>
      </c>
      <c r="P11" s="2">
        <f t="shared" si="9"/>
        <v>14.000000000000483</v>
      </c>
    </row>
    <row r="12" spans="1:16" ht="12.75">
      <c r="A12">
        <v>11</v>
      </c>
      <c r="B12" t="s">
        <v>11</v>
      </c>
      <c r="C12" t="s">
        <v>18</v>
      </c>
      <c r="D12" t="s">
        <v>51</v>
      </c>
      <c r="E12">
        <v>1943</v>
      </c>
      <c r="F12" s="1">
        <v>35.32</v>
      </c>
      <c r="G12" s="1">
        <f>INT(F12)</f>
        <v>35</v>
      </c>
      <c r="H12" s="1">
        <f>SUM(G12*60)</f>
        <v>2100</v>
      </c>
      <c r="I12" s="1">
        <f>SUM(F12-G12)*100</f>
        <v>32.00000000000003</v>
      </c>
      <c r="J12" s="1">
        <f>SUM(H12:I12)</f>
        <v>2132</v>
      </c>
      <c r="K12" s="2">
        <f t="shared" si="0"/>
        <v>18</v>
      </c>
      <c r="L12">
        <f>SUM(K12*15)</f>
        <v>270</v>
      </c>
      <c r="M12" s="1">
        <f>SUM(J12-L12)</f>
        <v>1862</v>
      </c>
      <c r="N12">
        <f t="shared" si="7"/>
        <v>31.033333333333335</v>
      </c>
      <c r="O12">
        <f t="shared" si="8"/>
        <v>31</v>
      </c>
      <c r="P12" s="2">
        <f>SUM(N12-O12)*60</f>
        <v>2.0000000000000995</v>
      </c>
    </row>
    <row r="13" spans="1:16" ht="12.75">
      <c r="A13">
        <v>12</v>
      </c>
      <c r="B13" t="s">
        <v>57</v>
      </c>
      <c r="C13" t="s">
        <v>58</v>
      </c>
      <c r="D13" t="s">
        <v>51</v>
      </c>
      <c r="E13">
        <v>1925</v>
      </c>
      <c r="F13">
        <v>44.42</v>
      </c>
      <c r="G13" s="1">
        <f t="shared" si="1"/>
        <v>44</v>
      </c>
      <c r="H13" s="1">
        <f t="shared" si="2"/>
        <v>2640</v>
      </c>
      <c r="I13" s="1">
        <f t="shared" si="3"/>
        <v>42.00000000000017</v>
      </c>
      <c r="J13" s="1">
        <f t="shared" si="4"/>
        <v>2682</v>
      </c>
      <c r="K13" s="2">
        <f t="shared" si="0"/>
        <v>36</v>
      </c>
      <c r="L13">
        <f t="shared" si="5"/>
        <v>540</v>
      </c>
      <c r="M13" s="1">
        <f t="shared" si="6"/>
        <v>2142</v>
      </c>
      <c r="N13">
        <f t="shared" si="7"/>
        <v>35.7</v>
      </c>
      <c r="O13">
        <f t="shared" si="8"/>
        <v>35</v>
      </c>
      <c r="P13" s="2">
        <f t="shared" si="9"/>
        <v>42.00000000000017</v>
      </c>
    </row>
    <row r="14" spans="7:16" ht="12.75">
      <c r="G14" s="1"/>
      <c r="H14" s="1"/>
      <c r="I14" s="1"/>
      <c r="J14" s="1"/>
      <c r="M14" s="1"/>
      <c r="P14" s="2"/>
    </row>
    <row r="15" spans="1:16" ht="12.75">
      <c r="A15">
        <v>1</v>
      </c>
      <c r="B15" t="s">
        <v>44</v>
      </c>
      <c r="C15" t="s">
        <v>45</v>
      </c>
      <c r="D15" t="s">
        <v>53</v>
      </c>
      <c r="E15">
        <v>1940</v>
      </c>
      <c r="F15">
        <v>19.11</v>
      </c>
      <c r="G15" s="1">
        <f t="shared" si="1"/>
        <v>19</v>
      </c>
      <c r="H15" s="1">
        <f t="shared" si="2"/>
        <v>1140</v>
      </c>
      <c r="I15" s="1">
        <f t="shared" si="3"/>
        <v>10.999999999999943</v>
      </c>
      <c r="J15" s="1">
        <f t="shared" si="4"/>
        <v>1151</v>
      </c>
      <c r="K15" s="2">
        <f aca="true" t="shared" si="10" ref="K15:K23">SUM($E$25-E15)</f>
        <v>21</v>
      </c>
      <c r="L15">
        <f t="shared" si="5"/>
        <v>315</v>
      </c>
      <c r="M15" s="1">
        <f t="shared" si="6"/>
        <v>836</v>
      </c>
      <c r="N15">
        <f t="shared" si="7"/>
        <v>13.933333333333334</v>
      </c>
      <c r="O15">
        <f t="shared" si="8"/>
        <v>13</v>
      </c>
      <c r="P15" s="2">
        <f t="shared" si="9"/>
        <v>56.000000000000014</v>
      </c>
    </row>
    <row r="16" spans="1:16" ht="12.75">
      <c r="A16">
        <v>2</v>
      </c>
      <c r="B16" t="s">
        <v>34</v>
      </c>
      <c r="C16" t="s">
        <v>35</v>
      </c>
      <c r="D16" t="s">
        <v>52</v>
      </c>
      <c r="E16">
        <v>1948</v>
      </c>
      <c r="F16">
        <v>18.42</v>
      </c>
      <c r="G16" s="1">
        <f>INT(F16)</f>
        <v>18</v>
      </c>
      <c r="H16" s="1">
        <f>SUM(G16*60)</f>
        <v>1080</v>
      </c>
      <c r="I16" s="1">
        <f>SUM(F16-G16)*100</f>
        <v>42.00000000000017</v>
      </c>
      <c r="J16" s="1">
        <f>SUM(H16:I16)</f>
        <v>1122.0000000000002</v>
      </c>
      <c r="K16" s="2">
        <f t="shared" si="10"/>
        <v>13</v>
      </c>
      <c r="L16">
        <f>SUM(K16*15)</f>
        <v>195</v>
      </c>
      <c r="M16" s="1">
        <f>SUM(J16-L16)</f>
        <v>927.0000000000002</v>
      </c>
      <c r="N16">
        <f>SUM(M16/60)</f>
        <v>15.450000000000005</v>
      </c>
      <c r="O16">
        <f>ROUNDDOWN(N16,0)</f>
        <v>15</v>
      </c>
      <c r="P16" s="2">
        <f>SUM(N16-O16)*60</f>
        <v>27.000000000000277</v>
      </c>
    </row>
    <row r="17" spans="1:16" ht="12.75">
      <c r="A17">
        <v>3</v>
      </c>
      <c r="B17" t="s">
        <v>60</v>
      </c>
      <c r="C17" t="s">
        <v>43</v>
      </c>
      <c r="D17" t="s">
        <v>53</v>
      </c>
      <c r="E17">
        <v>1964</v>
      </c>
      <c r="F17">
        <v>15.03</v>
      </c>
      <c r="G17" s="1">
        <f t="shared" si="1"/>
        <v>15</v>
      </c>
      <c r="H17" s="1">
        <f t="shared" si="2"/>
        <v>900</v>
      </c>
      <c r="I17" s="1">
        <f t="shared" si="3"/>
        <v>2.999999999999936</v>
      </c>
      <c r="J17" s="1">
        <f t="shared" si="4"/>
        <v>902.9999999999999</v>
      </c>
      <c r="K17" s="2">
        <f t="shared" si="10"/>
        <v>-3</v>
      </c>
      <c r="L17">
        <f t="shared" si="5"/>
        <v>-45</v>
      </c>
      <c r="M17" s="1">
        <f t="shared" si="6"/>
        <v>947.9999999999999</v>
      </c>
      <c r="N17">
        <f t="shared" si="7"/>
        <v>15.799999999999999</v>
      </c>
      <c r="O17">
        <f t="shared" si="8"/>
        <v>15</v>
      </c>
      <c r="P17" s="2">
        <f t="shared" si="9"/>
        <v>47.999999999999936</v>
      </c>
    </row>
    <row r="18" spans="1:16" ht="12.75">
      <c r="A18">
        <v>4</v>
      </c>
      <c r="B18" t="s">
        <v>65</v>
      </c>
      <c r="C18" t="s">
        <v>28</v>
      </c>
      <c r="D18" t="s">
        <v>52</v>
      </c>
      <c r="E18">
        <v>1965</v>
      </c>
      <c r="F18">
        <v>15.49</v>
      </c>
      <c r="G18" s="1">
        <f>INT(F18)</f>
        <v>15</v>
      </c>
      <c r="H18" s="1">
        <f>SUM(G18*60)</f>
        <v>900</v>
      </c>
      <c r="I18" s="1">
        <f>SUM(F18-G18)*100</f>
        <v>49.00000000000002</v>
      </c>
      <c r="J18" s="1">
        <f>SUM(H18:I18)</f>
        <v>949</v>
      </c>
      <c r="K18" s="2">
        <f t="shared" si="10"/>
        <v>-4</v>
      </c>
      <c r="L18">
        <f>SUM(K18*15)</f>
        <v>-60</v>
      </c>
      <c r="M18" s="1">
        <f>SUM(J18-L18)</f>
        <v>1009</v>
      </c>
      <c r="N18">
        <f>SUM(M18/60)</f>
        <v>16.816666666666666</v>
      </c>
      <c r="O18">
        <f>ROUNDDOWN(N18,0)</f>
        <v>16</v>
      </c>
      <c r="P18" s="2">
        <f>SUM(N18-O18)*60</f>
        <v>48.999999999999986</v>
      </c>
    </row>
    <row r="19" spans="1:16" ht="12.75">
      <c r="A19">
        <v>5</v>
      </c>
      <c r="B19" t="s">
        <v>32</v>
      </c>
      <c r="C19" t="s">
        <v>33</v>
      </c>
      <c r="D19" t="s">
        <v>52</v>
      </c>
      <c r="E19">
        <v>1952</v>
      </c>
      <c r="F19">
        <v>19.27</v>
      </c>
      <c r="G19" s="1">
        <f t="shared" si="1"/>
        <v>19</v>
      </c>
      <c r="H19" s="1">
        <f t="shared" si="2"/>
        <v>1140</v>
      </c>
      <c r="I19" s="1">
        <f t="shared" si="3"/>
        <v>26.999999999999957</v>
      </c>
      <c r="J19" s="1">
        <f t="shared" si="4"/>
        <v>1167</v>
      </c>
      <c r="K19" s="2">
        <f t="shared" si="10"/>
        <v>9</v>
      </c>
      <c r="L19">
        <f t="shared" si="5"/>
        <v>135</v>
      </c>
      <c r="M19" s="1">
        <f t="shared" si="6"/>
        <v>1032</v>
      </c>
      <c r="N19">
        <f t="shared" si="7"/>
        <v>17.2</v>
      </c>
      <c r="O19">
        <f t="shared" si="8"/>
        <v>17</v>
      </c>
      <c r="P19" s="2">
        <f t="shared" si="9"/>
        <v>11.999999999999957</v>
      </c>
    </row>
    <row r="20" spans="1:16" ht="12.75">
      <c r="A20">
        <v>6</v>
      </c>
      <c r="B20" t="s">
        <v>38</v>
      </c>
      <c r="C20" t="s">
        <v>39</v>
      </c>
      <c r="D20" t="s">
        <v>53</v>
      </c>
      <c r="E20">
        <v>1964</v>
      </c>
      <c r="F20">
        <v>19.43</v>
      </c>
      <c r="G20" s="1">
        <f t="shared" si="1"/>
        <v>19</v>
      </c>
      <c r="H20" s="1">
        <f t="shared" si="2"/>
        <v>1140</v>
      </c>
      <c r="I20" s="1">
        <f t="shared" si="3"/>
        <v>42.99999999999997</v>
      </c>
      <c r="J20" s="1">
        <f t="shared" si="4"/>
        <v>1183</v>
      </c>
      <c r="K20" s="2">
        <f t="shared" si="10"/>
        <v>-3</v>
      </c>
      <c r="L20">
        <f t="shared" si="5"/>
        <v>-45</v>
      </c>
      <c r="M20" s="1">
        <f t="shared" si="6"/>
        <v>1228</v>
      </c>
      <c r="N20">
        <f t="shared" si="7"/>
        <v>20.466666666666665</v>
      </c>
      <c r="O20">
        <f t="shared" si="8"/>
        <v>20</v>
      </c>
      <c r="P20" s="2">
        <f t="shared" si="9"/>
        <v>27.9999999999999</v>
      </c>
    </row>
    <row r="21" spans="1:16" ht="12.75">
      <c r="A21">
        <v>7</v>
      </c>
      <c r="B21" t="s">
        <v>63</v>
      </c>
      <c r="C21" t="s">
        <v>64</v>
      </c>
      <c r="D21" t="s">
        <v>52</v>
      </c>
      <c r="E21">
        <v>1953</v>
      </c>
      <c r="F21">
        <v>22.39</v>
      </c>
      <c r="G21" s="1">
        <f t="shared" si="1"/>
        <v>22</v>
      </c>
      <c r="H21" s="1">
        <f t="shared" si="2"/>
        <v>1320</v>
      </c>
      <c r="I21" s="1">
        <f t="shared" si="3"/>
        <v>39.00000000000006</v>
      </c>
      <c r="J21" s="1">
        <f t="shared" si="4"/>
        <v>1359</v>
      </c>
      <c r="K21" s="2">
        <f t="shared" si="10"/>
        <v>8</v>
      </c>
      <c r="L21">
        <f t="shared" si="5"/>
        <v>120</v>
      </c>
      <c r="M21" s="1">
        <f t="shared" si="6"/>
        <v>1239</v>
      </c>
      <c r="N21">
        <f t="shared" si="7"/>
        <v>20.65</v>
      </c>
      <c r="O21">
        <f t="shared" si="8"/>
        <v>20</v>
      </c>
      <c r="P21" s="2">
        <f t="shared" si="9"/>
        <v>38.999999999999915</v>
      </c>
    </row>
    <row r="22" spans="1:16" ht="12.75">
      <c r="A22">
        <v>8</v>
      </c>
      <c r="B22" t="s">
        <v>41</v>
      </c>
      <c r="C22" t="s">
        <v>42</v>
      </c>
      <c r="D22" t="s">
        <v>53</v>
      </c>
      <c r="E22">
        <v>1942</v>
      </c>
      <c r="F22">
        <v>28.59</v>
      </c>
      <c r="G22" s="1">
        <f t="shared" si="1"/>
        <v>28</v>
      </c>
      <c r="H22" s="1">
        <f t="shared" si="2"/>
        <v>1680</v>
      </c>
      <c r="I22" s="1">
        <f t="shared" si="3"/>
        <v>58.999999999999986</v>
      </c>
      <c r="J22" s="1">
        <f t="shared" si="4"/>
        <v>1739</v>
      </c>
      <c r="K22" s="2">
        <f t="shared" si="10"/>
        <v>19</v>
      </c>
      <c r="L22">
        <f t="shared" si="5"/>
        <v>285</v>
      </c>
      <c r="M22" s="1">
        <f t="shared" si="6"/>
        <v>1454</v>
      </c>
      <c r="N22">
        <f t="shared" si="7"/>
        <v>24.233333333333334</v>
      </c>
      <c r="O22">
        <f t="shared" si="8"/>
        <v>24</v>
      </c>
      <c r="P22" s="2">
        <f t="shared" si="9"/>
        <v>14.000000000000057</v>
      </c>
    </row>
    <row r="23" spans="1:16" ht="12.75">
      <c r="A23">
        <v>9</v>
      </c>
      <c r="B23" t="s">
        <v>29</v>
      </c>
      <c r="C23" t="s">
        <v>30</v>
      </c>
      <c r="D23" t="s">
        <v>52</v>
      </c>
      <c r="E23">
        <v>1933</v>
      </c>
      <c r="F23">
        <v>47</v>
      </c>
      <c r="G23" s="1">
        <f t="shared" si="1"/>
        <v>47</v>
      </c>
      <c r="H23" s="1">
        <f t="shared" si="2"/>
        <v>2820</v>
      </c>
      <c r="I23" s="1">
        <f t="shared" si="3"/>
        <v>0</v>
      </c>
      <c r="J23" s="1">
        <f t="shared" si="4"/>
        <v>2820</v>
      </c>
      <c r="K23" s="2">
        <f t="shared" si="10"/>
        <v>28</v>
      </c>
      <c r="L23">
        <f t="shared" si="5"/>
        <v>420</v>
      </c>
      <c r="M23" s="1">
        <f t="shared" si="6"/>
        <v>2400</v>
      </c>
      <c r="N23">
        <f t="shared" si="7"/>
        <v>40</v>
      </c>
      <c r="O23">
        <f t="shared" si="8"/>
        <v>40</v>
      </c>
      <c r="P23" s="2">
        <f t="shared" si="9"/>
        <v>0</v>
      </c>
    </row>
    <row r="24" spans="7:16" ht="12.75">
      <c r="G24" s="1"/>
      <c r="H24" s="1"/>
      <c r="I24" s="1"/>
      <c r="J24" s="1"/>
      <c r="M24" s="1"/>
      <c r="P24" s="2"/>
    </row>
    <row r="25" spans="1:16" ht="12.75">
      <c r="A25">
        <v>1</v>
      </c>
      <c r="B25" t="s">
        <v>25</v>
      </c>
      <c r="C25" t="s">
        <v>59</v>
      </c>
      <c r="D25" t="s">
        <v>50</v>
      </c>
      <c r="E25">
        <v>1961</v>
      </c>
      <c r="F25">
        <v>15.22</v>
      </c>
      <c r="G25" s="1">
        <f t="shared" si="1"/>
        <v>15</v>
      </c>
      <c r="H25" s="1">
        <f t="shared" si="2"/>
        <v>900</v>
      </c>
      <c r="I25" s="1">
        <f t="shared" si="3"/>
        <v>22.000000000000064</v>
      </c>
      <c r="J25" s="1">
        <f t="shared" si="4"/>
        <v>922.0000000000001</v>
      </c>
      <c r="K25" s="2">
        <f aca="true" t="shared" si="11" ref="K25:K30">SUM($E$25-E25)</f>
        <v>0</v>
      </c>
      <c r="L25">
        <f t="shared" si="5"/>
        <v>0</v>
      </c>
      <c r="M25" s="1">
        <f t="shared" si="6"/>
        <v>922.0000000000001</v>
      </c>
      <c r="N25">
        <f t="shared" si="7"/>
        <v>15.366666666666669</v>
      </c>
      <c r="O25">
        <f t="shared" si="8"/>
        <v>15</v>
      </c>
      <c r="P25" s="2">
        <f t="shared" si="9"/>
        <v>22.000000000000135</v>
      </c>
    </row>
    <row r="26" spans="1:16" ht="12.75">
      <c r="A26">
        <v>2</v>
      </c>
      <c r="B26" t="s">
        <v>14</v>
      </c>
      <c r="C26" t="s">
        <v>15</v>
      </c>
      <c r="D26" t="s">
        <v>50</v>
      </c>
      <c r="E26">
        <v>1973</v>
      </c>
      <c r="F26" s="1">
        <v>13.54</v>
      </c>
      <c r="G26" s="1">
        <f>INT(F26)</f>
        <v>13</v>
      </c>
      <c r="H26" s="1">
        <f>SUM(G26*60)</f>
        <v>780</v>
      </c>
      <c r="I26" s="1">
        <f>SUM(F26-G26)*100</f>
        <v>53.999999999999915</v>
      </c>
      <c r="J26" s="1">
        <f>SUM(H26:I26)</f>
        <v>833.9999999999999</v>
      </c>
      <c r="K26" s="2">
        <f t="shared" si="11"/>
        <v>-12</v>
      </c>
      <c r="L26">
        <f>SUM(K26*15)</f>
        <v>-180</v>
      </c>
      <c r="M26" s="1">
        <f>SUM(J26-L26)</f>
        <v>1013.9999999999999</v>
      </c>
      <c r="N26">
        <f t="shared" si="7"/>
        <v>16.9</v>
      </c>
      <c r="O26">
        <f>ROUNDDOWN(N26,0)</f>
        <v>16</v>
      </c>
      <c r="P26" s="2">
        <f>SUM(N26-O26)*60</f>
        <v>53.999999999999915</v>
      </c>
    </row>
    <row r="27" spans="1:16" ht="12.75">
      <c r="A27">
        <v>3</v>
      </c>
      <c r="B27" t="s">
        <v>46</v>
      </c>
      <c r="C27" t="s">
        <v>47</v>
      </c>
      <c r="D27" t="s">
        <v>50</v>
      </c>
      <c r="E27">
        <v>1965</v>
      </c>
      <c r="F27">
        <v>16.05</v>
      </c>
      <c r="G27" s="1">
        <f t="shared" si="1"/>
        <v>16</v>
      </c>
      <c r="H27" s="1">
        <f t="shared" si="2"/>
        <v>960</v>
      </c>
      <c r="I27" s="1">
        <f t="shared" si="3"/>
        <v>5.000000000000071</v>
      </c>
      <c r="J27" s="1">
        <f t="shared" si="4"/>
        <v>965.0000000000001</v>
      </c>
      <c r="K27" s="2">
        <f t="shared" si="11"/>
        <v>-4</v>
      </c>
      <c r="L27">
        <f t="shared" si="5"/>
        <v>-60</v>
      </c>
      <c r="M27" s="1">
        <f t="shared" si="6"/>
        <v>1025</v>
      </c>
      <c r="N27">
        <f t="shared" si="7"/>
        <v>17.083333333333332</v>
      </c>
      <c r="O27">
        <f t="shared" si="8"/>
        <v>17</v>
      </c>
      <c r="P27" s="2">
        <f t="shared" si="9"/>
        <v>4.999999999999929</v>
      </c>
    </row>
    <row r="28" spans="1:16" ht="12.75">
      <c r="A28">
        <v>4</v>
      </c>
      <c r="B28" t="s">
        <v>36</v>
      </c>
      <c r="C28" t="s">
        <v>54</v>
      </c>
      <c r="D28" t="s">
        <v>50</v>
      </c>
      <c r="E28">
        <v>1953</v>
      </c>
      <c r="F28">
        <v>21.47</v>
      </c>
      <c r="G28" s="1">
        <f t="shared" si="1"/>
        <v>21</v>
      </c>
      <c r="H28" s="1">
        <f t="shared" si="2"/>
        <v>1260</v>
      </c>
      <c r="I28" s="1">
        <f t="shared" si="3"/>
        <v>46.999999999999886</v>
      </c>
      <c r="J28" s="1">
        <f t="shared" si="4"/>
        <v>1307</v>
      </c>
      <c r="K28" s="2">
        <f t="shared" si="11"/>
        <v>8</v>
      </c>
      <c r="L28">
        <f t="shared" si="5"/>
        <v>120</v>
      </c>
      <c r="M28" s="1">
        <f t="shared" si="6"/>
        <v>1187</v>
      </c>
      <c r="N28">
        <f t="shared" si="7"/>
        <v>19.783333333333335</v>
      </c>
      <c r="O28">
        <f t="shared" si="8"/>
        <v>19</v>
      </c>
      <c r="P28" s="2">
        <f t="shared" si="9"/>
        <v>47.0000000000001</v>
      </c>
    </row>
    <row r="29" spans="1:16" ht="12.75">
      <c r="A29">
        <v>5</v>
      </c>
      <c r="B29" t="s">
        <v>48</v>
      </c>
      <c r="C29" t="s">
        <v>49</v>
      </c>
      <c r="D29" t="s">
        <v>50</v>
      </c>
      <c r="E29">
        <v>1957</v>
      </c>
      <c r="F29">
        <v>21.42</v>
      </c>
      <c r="G29" s="1">
        <f t="shared" si="1"/>
        <v>21</v>
      </c>
      <c r="H29" s="1">
        <f t="shared" si="2"/>
        <v>1260</v>
      </c>
      <c r="I29" s="1">
        <f t="shared" si="3"/>
        <v>42.00000000000017</v>
      </c>
      <c r="J29" s="1">
        <f t="shared" si="4"/>
        <v>1302.0000000000002</v>
      </c>
      <c r="K29" s="2">
        <f t="shared" si="11"/>
        <v>4</v>
      </c>
      <c r="L29">
        <f t="shared" si="5"/>
        <v>60</v>
      </c>
      <c r="M29" s="1">
        <f t="shared" si="6"/>
        <v>1242.0000000000002</v>
      </c>
      <c r="N29">
        <f t="shared" si="7"/>
        <v>20.700000000000003</v>
      </c>
      <c r="O29">
        <f t="shared" si="8"/>
        <v>20</v>
      </c>
      <c r="P29" s="2">
        <f t="shared" si="9"/>
        <v>42.00000000000017</v>
      </c>
    </row>
    <row r="30" spans="1:16" ht="12.75">
      <c r="A30">
        <v>6</v>
      </c>
      <c r="B30" t="s">
        <v>55</v>
      </c>
      <c r="C30" t="s">
        <v>56</v>
      </c>
      <c r="D30" t="s">
        <v>50</v>
      </c>
      <c r="E30">
        <v>1951</v>
      </c>
      <c r="F30">
        <v>27.12</v>
      </c>
      <c r="G30" s="1">
        <f t="shared" si="1"/>
        <v>27</v>
      </c>
      <c r="H30" s="1">
        <f t="shared" si="2"/>
        <v>1620</v>
      </c>
      <c r="I30" s="1">
        <f t="shared" si="3"/>
        <v>12.0000000000001</v>
      </c>
      <c r="J30" s="1">
        <f t="shared" si="4"/>
        <v>1632</v>
      </c>
      <c r="K30" s="2">
        <f t="shared" si="11"/>
        <v>10</v>
      </c>
      <c r="L30">
        <f t="shared" si="5"/>
        <v>150</v>
      </c>
      <c r="M30" s="1">
        <f t="shared" si="6"/>
        <v>1482</v>
      </c>
      <c r="N30">
        <f t="shared" si="7"/>
        <v>24.7</v>
      </c>
      <c r="O30">
        <f t="shared" si="8"/>
        <v>24</v>
      </c>
      <c r="P30" s="2">
        <f t="shared" si="9"/>
        <v>41.99999999999996</v>
      </c>
    </row>
  </sheetData>
  <printOptions gridLines="1"/>
  <pageMargins left="0.75" right="0.75" top="1" bottom="1" header="0.5" footer="0.5"/>
  <pageSetup horizontalDpi="600" verticalDpi="600" orientation="landscape" paperSize="9" scale="90" r:id="rId1"/>
  <headerFooter alignWithMargins="0">
    <oddHeader>&amp;LMiss i Nassen Nr 659&amp;C&amp;"Arial,Fet"&amp;18VM-Test i Lilljansskogen&amp;R2001-05-09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GTS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Tjompen</dc:creator>
  <cp:keywords/>
  <dc:description/>
  <cp:lastModifiedBy>Erik Gyllenstierna</cp:lastModifiedBy>
  <cp:lastPrinted>2001-05-09T19:49:02Z</cp:lastPrinted>
  <dcterms:created xsi:type="dcterms:W3CDTF">2001-05-09T07:57:40Z</dcterms:created>
  <dcterms:modified xsi:type="dcterms:W3CDTF">2001-05-21T16:30:15Z</dcterms:modified>
  <cp:category/>
  <cp:version/>
  <cp:contentType/>
  <cp:contentStatus/>
</cp:coreProperties>
</file>